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casse\2022\Mipaaf\"/>
    </mc:Choice>
  </mc:AlternateContent>
  <xr:revisionPtr revIDLastSave="0" documentId="13_ncr:1_{E8F9582E-F64C-4398-B70F-A4F464CB5C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3" i="1" l="1"/>
  <c r="M20" i="1"/>
  <c r="F20" i="1"/>
  <c r="E20" i="1"/>
  <c r="J20" i="1"/>
  <c r="I20" i="1"/>
  <c r="U5" i="1"/>
  <c r="V20" i="1"/>
  <c r="U20" i="1"/>
  <c r="Q20" i="1"/>
  <c r="S20" i="1"/>
  <c r="P20" i="1"/>
  <c r="M19" i="1"/>
  <c r="J19" i="1"/>
  <c r="I19" i="1"/>
  <c r="V19" i="1"/>
  <c r="F19" i="1"/>
  <c r="E19" i="1"/>
  <c r="Q19" i="1"/>
  <c r="U19" i="1"/>
  <c r="S19" i="1"/>
  <c r="P19" i="1"/>
  <c r="M18" i="1"/>
  <c r="J18" i="1"/>
  <c r="I18" i="1"/>
  <c r="V18" i="1"/>
  <c r="F18" i="1"/>
  <c r="E18" i="1"/>
  <c r="E17" i="1"/>
  <c r="U18" i="1"/>
  <c r="U17" i="1"/>
  <c r="U16" i="1"/>
  <c r="U15" i="1"/>
  <c r="U14" i="1"/>
  <c r="U13" i="1"/>
  <c r="U12" i="1"/>
  <c r="U11" i="1"/>
  <c r="U10" i="1"/>
  <c r="U9" i="1"/>
  <c r="U8" i="1"/>
  <c r="U7" i="1"/>
  <c r="U4" i="1"/>
  <c r="Q18" i="1"/>
  <c r="P18" i="1"/>
  <c r="V17" i="1"/>
  <c r="Q17" i="1"/>
  <c r="P17" i="1"/>
  <c r="M17" i="1"/>
  <c r="J17" i="1"/>
  <c r="I17" i="1"/>
  <c r="F17" i="1"/>
  <c r="S18" i="1"/>
  <c r="S17" i="1"/>
  <c r="M16" i="1"/>
  <c r="F16" i="1"/>
  <c r="J16" i="1"/>
  <c r="I16" i="1"/>
  <c r="V16" i="1"/>
  <c r="E16" i="1"/>
  <c r="Q16" i="1"/>
  <c r="P16" i="1"/>
  <c r="S16" i="1"/>
  <c r="V15" i="1"/>
  <c r="V14" i="1"/>
  <c r="V13" i="1"/>
  <c r="V12" i="1"/>
  <c r="V11" i="1"/>
  <c r="V10" i="1"/>
  <c r="V9" i="1"/>
  <c r="V8" i="1"/>
  <c r="V7" i="1"/>
  <c r="V6" i="1"/>
  <c r="V5" i="1"/>
  <c r="V4" i="1"/>
  <c r="Q15" i="1"/>
  <c r="J15" i="1"/>
  <c r="I15" i="1"/>
  <c r="F15" i="1"/>
  <c r="E15" i="1"/>
  <c r="M15" i="1"/>
  <c r="S15" i="1"/>
  <c r="P15" i="1"/>
  <c r="Q14" i="1"/>
  <c r="P14" i="1"/>
  <c r="J14" i="1"/>
  <c r="I14" i="1"/>
  <c r="M14" i="1"/>
  <c r="F14" i="1"/>
  <c r="E14" i="1"/>
  <c r="S14" i="1"/>
  <c r="Q13" i="1"/>
  <c r="P13" i="1"/>
  <c r="M13" i="1"/>
  <c r="J13" i="1"/>
  <c r="I13" i="1"/>
  <c r="F13" i="1"/>
  <c r="E13" i="1"/>
  <c r="E12" i="1"/>
  <c r="E11" i="1"/>
  <c r="E10" i="1"/>
  <c r="E8" i="1"/>
  <c r="F12" i="1"/>
  <c r="F10" i="1"/>
  <c r="S13" i="1"/>
  <c r="Q12" i="1"/>
  <c r="P12" i="1"/>
  <c r="J12" i="1"/>
  <c r="I12" i="1"/>
  <c r="M12" i="1"/>
  <c r="S12" i="1"/>
  <c r="M11" i="1"/>
  <c r="J11" i="1"/>
  <c r="I11" i="1"/>
  <c r="F11" i="1"/>
  <c r="S11" i="1"/>
  <c r="Q11" i="1"/>
  <c r="P11" i="1"/>
  <c r="S10" i="1"/>
  <c r="M10" i="1"/>
  <c r="J10" i="1"/>
  <c r="I10" i="1"/>
  <c r="Q10" i="1"/>
  <c r="P10" i="1"/>
  <c r="Q9" i="1"/>
  <c r="P9" i="1"/>
  <c r="M9" i="1"/>
  <c r="J9" i="1"/>
  <c r="I9" i="1"/>
  <c r="S8" i="1"/>
  <c r="S7" i="1"/>
  <c r="S9" i="1"/>
  <c r="Q8" i="1"/>
  <c r="P8" i="1"/>
  <c r="M8" i="1"/>
  <c r="J8" i="1"/>
  <c r="I8" i="1"/>
  <c r="F8" i="1"/>
  <c r="AB23" i="1"/>
  <c r="X23" i="1"/>
  <c r="T23" i="1"/>
  <c r="O23" i="1"/>
  <c r="H23" i="1"/>
  <c r="G23" i="1"/>
  <c r="Q7" i="1"/>
  <c r="M7" i="1"/>
  <c r="J7" i="1"/>
  <c r="I7" i="1"/>
  <c r="F7" i="1"/>
  <c r="E7" i="1"/>
  <c r="S4" i="1"/>
  <c r="P7" i="1"/>
  <c r="S6" i="1"/>
  <c r="S5" i="1"/>
  <c r="P4" i="1"/>
  <c r="Q4" i="1"/>
  <c r="F4" i="1"/>
  <c r="M4" i="1" l="1"/>
  <c r="I4" i="1"/>
  <c r="J4" i="1" l="1"/>
  <c r="E4" i="1" l="1"/>
</calcChain>
</file>

<file path=xl/sharedStrings.xml><?xml version="1.0" encoding="utf-8"?>
<sst xmlns="http://schemas.openxmlformats.org/spreadsheetml/2006/main" count="23" uniqueCount="23">
  <si>
    <t>Settimana</t>
  </si>
  <si>
    <t>Peso medio carcassa dato settimanale aggiornato</t>
  </si>
  <si>
    <t>Dato di prima uscita RIFT</t>
  </si>
  <si>
    <t>Dato suini macellati RIFT stabilizzato</t>
  </si>
  <si>
    <t>% differenza dato carcasse prima uscita/dato RIFT stessa settimana prima uscita</t>
  </si>
  <si>
    <t>% differenza dato carcasse stabilizzato/dato RIFT stabilizzato</t>
  </si>
  <si>
    <t>Differenza numero di carcasse classificate prima uscita/stabilizzato</t>
  </si>
  <si>
    <t>% carcasse rilevate prima uscita/stabilizzato</t>
  </si>
  <si>
    <t>% differenza peso medio carcassa prima uscita/stabilizzato</t>
  </si>
  <si>
    <t>Peso medio carcassa dato settimanale prima uscita (peso morto)</t>
  </si>
  <si>
    <t>Peso medio RIFT (peso vivo)</t>
  </si>
  <si>
    <t>Resa (peso morto carcasse / peso vivo RIFT)</t>
  </si>
  <si>
    <t>Suini conteggiati nel RIFT e non classificati</t>
  </si>
  <si>
    <t>Macellati mensili ISTAT (suini grassi)</t>
  </si>
  <si>
    <t>Macellati mensili BDN (Grassi di origine italiana)</t>
  </si>
  <si>
    <t>Macellati mensili BDN (Grassi di origine estera)</t>
  </si>
  <si>
    <t>Carcasse. Numero macelli rilevati dato settimanale prima uscita</t>
  </si>
  <si>
    <t>Carcasse. Numero macelli rilevati dato settimanale aggiornato</t>
  </si>
  <si>
    <t>Carcasse. Differenza numero di macelli rilevati prima uscita/stabilizzato</t>
  </si>
  <si>
    <t>Carcasse. % macelli rilevati prima uscita</t>
  </si>
  <si>
    <t>Carcasse. Totale classificati dato settimanale prima uscita</t>
  </si>
  <si>
    <t>Carcasse. Totale classificati dato settimanale aggiornato</t>
  </si>
  <si>
    <t>Differenza numero di suini prima uscita/stabilizzato 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</si>
</sst>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" fontId="1" fillId="0" borderId="0" xfId="0" applyNumberFormat="1" applyFont="1"/>
    <xf numFmtId="3" fontId="0" fillId="0" borderId="0" xfId="0" applyNumberFormat="1" applyFont="1"/>
    <xf numFmtId="0" fontId="3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10" fontId="0" fillId="4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0" fontId="0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10" fontId="0" fillId="4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0" fontId="0" fillId="0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/>
    <xf numFmtId="10" fontId="0" fillId="2" borderId="1" xfId="0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0" borderId="1" xfId="0" applyFont="1" applyBorder="1"/>
    <xf numFmtId="0" fontId="3" fillId="5" borderId="1" xfId="0" applyFont="1" applyFill="1" applyBorder="1" applyAlignment="1">
      <alignment wrapText="1"/>
    </xf>
    <xf numFmtId="0" fontId="0" fillId="7" borderId="1" xfId="0" applyFont="1" applyFill="1" applyBorder="1" applyAlignment="1">
      <alignment horizontal="center"/>
    </xf>
    <xf numFmtId="0" fontId="1" fillId="7" borderId="0" xfId="0" applyFont="1" applyFill="1"/>
    <xf numFmtId="0" fontId="1" fillId="7" borderId="1" xfId="0" applyFont="1" applyFill="1" applyBorder="1"/>
    <xf numFmtId="0" fontId="0" fillId="7" borderId="1" xfId="0" applyFont="1" applyFill="1" applyBorder="1"/>
    <xf numFmtId="0" fontId="3" fillId="7" borderId="1" xfId="0" applyFont="1" applyFill="1" applyBorder="1" applyAlignment="1">
      <alignment horizontal="center" wrapText="1"/>
    </xf>
    <xf numFmtId="3" fontId="0" fillId="7" borderId="1" xfId="0" applyNumberFormat="1" applyFont="1" applyFill="1" applyBorder="1"/>
    <xf numFmtId="3" fontId="0" fillId="8" borderId="3" xfId="0" applyNumberFormat="1" applyFont="1" applyFill="1" applyBorder="1"/>
    <xf numFmtId="3" fontId="0" fillId="9" borderId="3" xfId="0" applyNumberFormat="1" applyFont="1" applyFill="1" applyBorder="1"/>
    <xf numFmtId="3" fontId="2" fillId="10" borderId="3" xfId="0" applyNumberFormat="1" applyFont="1" applyFill="1" applyBorder="1"/>
    <xf numFmtId="3" fontId="0" fillId="10" borderId="3" xfId="0" applyNumberFormat="1" applyFont="1" applyFill="1" applyBorder="1"/>
    <xf numFmtId="3" fontId="0" fillId="2" borderId="1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0" fillId="11" borderId="1" xfId="0" applyNumberFormat="1" applyFont="1" applyFill="1" applyBorder="1"/>
    <xf numFmtId="3" fontId="0" fillId="9" borderId="0" xfId="0" applyNumberFormat="1" applyFont="1" applyFill="1" applyBorder="1"/>
    <xf numFmtId="3" fontId="0" fillId="4" borderId="1" xfId="0" applyNumberFormat="1" applyFont="1" applyFill="1" applyBorder="1"/>
    <xf numFmtId="3" fontId="0" fillId="12" borderId="1" xfId="0" applyNumberFormat="1" applyFont="1" applyFill="1" applyBorder="1" applyAlignment="1">
      <alignment horizontal="center"/>
    </xf>
    <xf numFmtId="0" fontId="1" fillId="12" borderId="1" xfId="0" applyFont="1" applyFill="1" applyBorder="1"/>
    <xf numFmtId="3" fontId="0" fillId="12" borderId="1" xfId="0" applyNumberFormat="1" applyFont="1" applyFill="1" applyBorder="1"/>
    <xf numFmtId="3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25"/>
  <sheetViews>
    <sheetView tabSelected="1" topLeftCell="H3" workbookViewId="0">
      <selection activeCell="Q25" sqref="Q25"/>
    </sheetView>
  </sheetViews>
  <sheetFormatPr defaultColWidth="9.109375" defaultRowHeight="12" x14ac:dyDescent="0.25"/>
  <cols>
    <col min="1" max="1" width="4.6640625" style="1" customWidth="1"/>
    <col min="2" max="2" width="9.6640625" style="2" customWidth="1"/>
    <col min="3" max="3" width="11.6640625" style="1" bestFit="1" customWidth="1"/>
    <col min="4" max="4" width="11.44140625" style="1" bestFit="1" customWidth="1"/>
    <col min="5" max="5" width="10.6640625" style="1" bestFit="1" customWidth="1"/>
    <col min="6" max="6" width="9.5546875" style="1" customWidth="1"/>
    <col min="7" max="8" width="10.6640625" style="1" customWidth="1"/>
    <col min="9" max="9" width="12.5546875" style="1" customWidth="1"/>
    <col min="10" max="10" width="9" style="1" bestFit="1" customWidth="1"/>
    <col min="11" max="11" width="10.6640625" style="1" customWidth="1"/>
    <col min="12" max="12" width="10.88671875" style="1" customWidth="1"/>
    <col min="13" max="13" width="10.6640625" style="1" bestFit="1" customWidth="1"/>
    <col min="14" max="14" width="4.6640625" style="1" customWidth="1"/>
    <col min="15" max="15" width="10.6640625" style="1" bestFit="1" customWidth="1"/>
    <col min="16" max="16" width="12.44140625" style="1" bestFit="1" customWidth="1"/>
    <col min="17" max="17" width="15.33203125" style="1" customWidth="1"/>
    <col min="18" max="18" width="6.44140625" style="1" bestFit="1" customWidth="1"/>
    <col min="19" max="19" width="11.88671875" style="1" bestFit="1" customWidth="1"/>
    <col min="20" max="20" width="9.109375" style="1"/>
    <col min="21" max="21" width="12.5546875" style="1" customWidth="1"/>
    <col min="22" max="22" width="10.44140625" style="1" customWidth="1"/>
    <col min="23" max="23" width="4.33203125" style="1" customWidth="1"/>
    <col min="24" max="24" width="9" style="1" bestFit="1" customWidth="1"/>
    <col min="25" max="25" width="4.6640625" style="1" customWidth="1"/>
    <col min="26" max="26" width="9" style="1" bestFit="1" customWidth="1"/>
    <col min="27" max="27" width="4.6640625" style="1" customWidth="1"/>
    <col min="28" max="28" width="9.109375" style="1"/>
    <col min="29" max="29" width="5.109375" style="1" customWidth="1"/>
    <col min="30" max="16384" width="9.109375" style="1"/>
  </cols>
  <sheetData>
    <row r="2" spans="1:29" ht="124.8" x14ac:dyDescent="0.3">
      <c r="A2" s="29"/>
      <c r="B2" s="18" t="s">
        <v>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6</v>
      </c>
      <c r="J2" s="4" t="s">
        <v>7</v>
      </c>
      <c r="K2" s="4" t="s">
        <v>9</v>
      </c>
      <c r="L2" s="4" t="s">
        <v>1</v>
      </c>
      <c r="M2" s="4" t="s">
        <v>8</v>
      </c>
      <c r="N2" s="28"/>
      <c r="O2" s="4" t="s">
        <v>3</v>
      </c>
      <c r="P2" s="4" t="s">
        <v>4</v>
      </c>
      <c r="Q2" s="4" t="s">
        <v>5</v>
      </c>
      <c r="R2" s="4" t="s">
        <v>10</v>
      </c>
      <c r="S2" s="4" t="s">
        <v>11</v>
      </c>
      <c r="T2" s="4" t="s">
        <v>2</v>
      </c>
      <c r="U2" s="4" t="s">
        <v>22</v>
      </c>
      <c r="V2" s="4" t="s">
        <v>12</v>
      </c>
      <c r="W2" s="32"/>
      <c r="X2" s="27" t="s">
        <v>14</v>
      </c>
      <c r="Y2" s="29"/>
      <c r="Z2" s="27" t="s">
        <v>15</v>
      </c>
      <c r="AA2" s="29"/>
      <c r="AB2" s="27" t="s">
        <v>13</v>
      </c>
      <c r="AC2" s="29"/>
    </row>
    <row r="3" spans="1:29" ht="14.4" x14ac:dyDescent="0.3">
      <c r="A3" s="29"/>
      <c r="N3" s="29"/>
      <c r="O3" s="3"/>
      <c r="W3" s="29"/>
      <c r="Y3" s="29"/>
      <c r="AA3" s="29"/>
      <c r="AB3" s="11"/>
      <c r="AC3" s="29"/>
    </row>
    <row r="4" spans="1:29" ht="15" customHeight="1" x14ac:dyDescent="0.3">
      <c r="A4" s="29"/>
      <c r="B4" s="16">
        <v>1</v>
      </c>
      <c r="C4" s="5">
        <v>24</v>
      </c>
      <c r="D4" s="19">
        <v>31</v>
      </c>
      <c r="E4" s="5">
        <f>D4-C4</f>
        <v>7</v>
      </c>
      <c r="F4" s="6">
        <f>C4/D4</f>
        <v>0.77419354838709675</v>
      </c>
      <c r="G4" s="21">
        <v>93525</v>
      </c>
      <c r="H4" s="39">
        <v>122307</v>
      </c>
      <c r="I4" s="7">
        <f t="shared" ref="I4" si="0">H4-G4</f>
        <v>28782</v>
      </c>
      <c r="J4" s="8">
        <f>G4/H4</f>
        <v>0.76467413966494147</v>
      </c>
      <c r="K4" s="9">
        <v>142.75</v>
      </c>
      <c r="L4" s="9">
        <v>142.72999999999999</v>
      </c>
      <c r="M4" s="10">
        <f>K4/L4</f>
        <v>1.0001401247109929</v>
      </c>
      <c r="N4" s="30"/>
      <c r="O4" s="22">
        <v>122424</v>
      </c>
      <c r="P4" s="12">
        <f>G4/T4</f>
        <v>0.7667806281821089</v>
      </c>
      <c r="Q4" s="13">
        <f t="shared" ref="Q4" si="1">H4/O4</f>
        <v>0.99904430503822783</v>
      </c>
      <c r="R4" s="14">
        <v>173.2</v>
      </c>
      <c r="S4" s="15">
        <f>L4/R4</f>
        <v>0.82407621247113161</v>
      </c>
      <c r="T4" s="41">
        <v>121971</v>
      </c>
      <c r="U4" s="38">
        <f>O4-T4</f>
        <v>453</v>
      </c>
      <c r="V4" s="43">
        <f t="shared" ref="V4:V20" si="2">O4-H4</f>
        <v>117</v>
      </c>
      <c r="W4" s="33"/>
      <c r="X4" s="11"/>
      <c r="Y4" s="29"/>
      <c r="Z4" s="11"/>
      <c r="AA4" s="29"/>
      <c r="AB4" s="11"/>
      <c r="AC4" s="29"/>
    </row>
    <row r="5" spans="1:29" ht="15" customHeight="1" x14ac:dyDescent="0.3">
      <c r="A5" s="29"/>
      <c r="B5" s="16">
        <v>2</v>
      </c>
      <c r="C5" s="5">
        <v>35</v>
      </c>
      <c r="D5" s="19">
        <v>35</v>
      </c>
      <c r="E5" s="16"/>
      <c r="F5" s="5"/>
      <c r="G5" s="21">
        <v>148318</v>
      </c>
      <c r="H5" s="21">
        <v>148318</v>
      </c>
      <c r="I5" s="5"/>
      <c r="J5" s="5"/>
      <c r="K5" s="9">
        <v>141.88</v>
      </c>
      <c r="L5" s="9"/>
      <c r="M5" s="17"/>
      <c r="N5" s="30"/>
      <c r="O5" s="22">
        <v>148551</v>
      </c>
      <c r="P5" s="15"/>
      <c r="Q5" s="15"/>
      <c r="R5" s="14">
        <v>172.42</v>
      </c>
      <c r="S5" s="15">
        <f>K5/R5</f>
        <v>0.82287437652244522</v>
      </c>
      <c r="T5" s="41">
        <v>146510</v>
      </c>
      <c r="U5" s="7">
        <f>O5-T5</f>
        <v>2041</v>
      </c>
      <c r="V5" s="43">
        <f t="shared" si="2"/>
        <v>233</v>
      </c>
      <c r="W5" s="33"/>
      <c r="X5" s="11"/>
      <c r="Y5" s="29"/>
      <c r="Z5" s="11"/>
      <c r="AA5" s="29"/>
      <c r="AB5" s="11"/>
      <c r="AC5" s="29"/>
    </row>
    <row r="6" spans="1:29" ht="14.4" x14ac:dyDescent="0.3">
      <c r="A6" s="29"/>
      <c r="B6" s="16">
        <v>3</v>
      </c>
      <c r="C6" s="5">
        <v>33</v>
      </c>
      <c r="D6" s="19">
        <v>33</v>
      </c>
      <c r="E6" s="16"/>
      <c r="F6" s="5"/>
      <c r="G6" s="21">
        <v>149235</v>
      </c>
      <c r="H6" s="21">
        <v>149235</v>
      </c>
      <c r="I6" s="5"/>
      <c r="J6" s="5"/>
      <c r="K6" s="9">
        <v>142.61000000000001</v>
      </c>
      <c r="L6" s="9"/>
      <c r="M6" s="17"/>
      <c r="N6" s="30"/>
      <c r="O6" s="22">
        <v>149556</v>
      </c>
      <c r="P6" s="15"/>
      <c r="Q6" s="15"/>
      <c r="R6" s="14">
        <v>173.12</v>
      </c>
      <c r="S6" s="15">
        <f>K6/R6</f>
        <v>0.82376386321626627</v>
      </c>
      <c r="T6" s="22">
        <v>149556</v>
      </c>
      <c r="U6" s="5">
        <v>0</v>
      </c>
      <c r="V6" s="43">
        <f t="shared" si="2"/>
        <v>321</v>
      </c>
      <c r="W6" s="33"/>
      <c r="X6" s="11"/>
      <c r="Y6" s="29"/>
      <c r="Z6" s="11"/>
      <c r="AA6" s="29"/>
      <c r="AB6" s="11"/>
      <c r="AC6" s="29"/>
    </row>
    <row r="7" spans="1:29" ht="14.4" x14ac:dyDescent="0.3">
      <c r="A7" s="29"/>
      <c r="B7" s="16">
        <v>4</v>
      </c>
      <c r="C7" s="5">
        <v>30</v>
      </c>
      <c r="D7" s="19">
        <v>35</v>
      </c>
      <c r="E7" s="5">
        <f>D7-C7</f>
        <v>5</v>
      </c>
      <c r="F7" s="24">
        <f>C7/D7</f>
        <v>0.8571428571428571</v>
      </c>
      <c r="G7" s="21">
        <v>136431</v>
      </c>
      <c r="H7" s="39">
        <v>151800</v>
      </c>
      <c r="I7" s="7">
        <f t="shared" ref="I7:I20" si="3">H7-G7</f>
        <v>15369</v>
      </c>
      <c r="J7" s="8">
        <f t="shared" ref="J7:J20" si="4">G7/H7</f>
        <v>0.89875494071146245</v>
      </c>
      <c r="K7" s="9">
        <v>142.54</v>
      </c>
      <c r="L7" s="9">
        <v>142.66999999999999</v>
      </c>
      <c r="M7" s="10">
        <f>K7/L7</f>
        <v>0.99908880633630059</v>
      </c>
      <c r="N7" s="30"/>
      <c r="O7" s="22">
        <v>152489</v>
      </c>
      <c r="P7" s="12">
        <f t="shared" ref="P7:P20" si="5">G7/T7</f>
        <v>0.89777909387029908</v>
      </c>
      <c r="Q7" s="13">
        <f t="shared" ref="Q7:Q20" si="6">H7/O7</f>
        <v>0.99548164129871664</v>
      </c>
      <c r="R7" s="14">
        <v>173.23</v>
      </c>
      <c r="S7" s="15">
        <f>L7/R7</f>
        <v>0.8235871384864053</v>
      </c>
      <c r="T7" s="41">
        <v>151965</v>
      </c>
      <c r="U7" s="38">
        <f t="shared" ref="U7:U20" si="7">O7-T7</f>
        <v>524</v>
      </c>
      <c r="V7" s="43">
        <f t="shared" si="2"/>
        <v>689</v>
      </c>
      <c r="W7" s="33"/>
      <c r="X7" s="22">
        <v>814203</v>
      </c>
      <c r="Y7" s="29"/>
      <c r="Z7" s="22">
        <v>19169</v>
      </c>
      <c r="AA7" s="29"/>
      <c r="AB7" s="22">
        <v>813565</v>
      </c>
      <c r="AC7" s="29"/>
    </row>
    <row r="8" spans="1:29" ht="14.4" x14ac:dyDescent="0.3">
      <c r="A8" s="29"/>
      <c r="B8" s="16">
        <v>5</v>
      </c>
      <c r="C8" s="16">
        <v>34</v>
      </c>
      <c r="D8" s="16">
        <v>37</v>
      </c>
      <c r="E8" s="5">
        <f>D8-C8</f>
        <v>3</v>
      </c>
      <c r="F8" s="24">
        <f>C8/D8</f>
        <v>0.91891891891891897</v>
      </c>
      <c r="G8" s="21">
        <v>143005</v>
      </c>
      <c r="H8" s="39">
        <v>154306</v>
      </c>
      <c r="I8" s="38">
        <f t="shared" si="3"/>
        <v>11301</v>
      </c>
      <c r="J8" s="23">
        <f t="shared" si="4"/>
        <v>0.92676240716498381</v>
      </c>
      <c r="K8" s="9">
        <v>142.69</v>
      </c>
      <c r="L8" s="9">
        <v>142.79</v>
      </c>
      <c r="M8" s="10">
        <f>K8/L8</f>
        <v>0.99929967084529736</v>
      </c>
      <c r="N8" s="31"/>
      <c r="O8" s="22">
        <v>154978</v>
      </c>
      <c r="P8" s="25">
        <f t="shared" si="5"/>
        <v>0.92311912984539912</v>
      </c>
      <c r="Q8" s="13">
        <f t="shared" si="6"/>
        <v>0.99566390068267752</v>
      </c>
      <c r="R8" s="14">
        <v>173.47</v>
      </c>
      <c r="S8" s="15">
        <f>L8/R8</f>
        <v>0.82313944774312553</v>
      </c>
      <c r="T8" s="41">
        <v>154915</v>
      </c>
      <c r="U8" s="44">
        <f t="shared" si="7"/>
        <v>63</v>
      </c>
      <c r="V8" s="43">
        <f t="shared" si="2"/>
        <v>672</v>
      </c>
      <c r="W8" s="33"/>
      <c r="X8" s="11"/>
      <c r="Y8" s="29"/>
      <c r="Z8" s="11"/>
      <c r="AA8" s="29"/>
      <c r="AB8" s="11"/>
      <c r="AC8" s="29"/>
    </row>
    <row r="9" spans="1:29" ht="14.4" x14ac:dyDescent="0.3">
      <c r="A9" s="29"/>
      <c r="B9" s="16">
        <v>6</v>
      </c>
      <c r="C9" s="16">
        <v>34</v>
      </c>
      <c r="D9" s="16"/>
      <c r="E9" s="16"/>
      <c r="F9" s="16"/>
      <c r="G9" s="21">
        <v>144303</v>
      </c>
      <c r="H9" s="39">
        <v>155181</v>
      </c>
      <c r="I9" s="38">
        <f t="shared" si="3"/>
        <v>10878</v>
      </c>
      <c r="J9" s="23">
        <f t="shared" si="4"/>
        <v>0.92990121213292865</v>
      </c>
      <c r="K9" s="9">
        <v>143.56</v>
      </c>
      <c r="L9" s="9">
        <v>143.65</v>
      </c>
      <c r="M9" s="10">
        <f>K9/L9</f>
        <v>0.99937347720153147</v>
      </c>
      <c r="N9" s="31"/>
      <c r="O9" s="22">
        <v>155498</v>
      </c>
      <c r="P9" s="25">
        <f t="shared" si="5"/>
        <v>0.93116131405230651</v>
      </c>
      <c r="Q9" s="13">
        <f t="shared" si="6"/>
        <v>0.9979613885709141</v>
      </c>
      <c r="R9" s="14">
        <v>174.42</v>
      </c>
      <c r="S9" s="40">
        <f t="shared" ref="S9:S20" si="8">K9/R9</f>
        <v>0.82307074876734332</v>
      </c>
      <c r="T9" s="41">
        <v>154971</v>
      </c>
      <c r="U9" s="38">
        <f t="shared" si="7"/>
        <v>527</v>
      </c>
      <c r="V9" s="43">
        <f t="shared" si="2"/>
        <v>317</v>
      </c>
      <c r="W9" s="33"/>
      <c r="X9" s="11"/>
      <c r="Y9" s="29"/>
      <c r="Z9" s="11"/>
      <c r="AA9" s="29"/>
      <c r="AB9" s="11"/>
      <c r="AC9" s="29"/>
    </row>
    <row r="10" spans="1:29" ht="14.4" x14ac:dyDescent="0.3">
      <c r="A10" s="29"/>
      <c r="B10" s="16">
        <v>7</v>
      </c>
      <c r="C10" s="16">
        <v>35</v>
      </c>
      <c r="D10" s="16">
        <v>37</v>
      </c>
      <c r="E10" s="5">
        <f t="shared" ref="E10:E20" si="9">D10-C10</f>
        <v>2</v>
      </c>
      <c r="F10" s="24">
        <f t="shared" ref="F10:F20" si="10">C10/D10</f>
        <v>0.94594594594594594</v>
      </c>
      <c r="G10" s="21">
        <v>153037</v>
      </c>
      <c r="H10" s="39">
        <v>153210</v>
      </c>
      <c r="I10" s="38">
        <f t="shared" si="3"/>
        <v>173</v>
      </c>
      <c r="J10" s="23">
        <f t="shared" si="4"/>
        <v>0.99887083088571238</v>
      </c>
      <c r="K10" s="9">
        <v>143.22</v>
      </c>
      <c r="L10" s="9">
        <v>143.22999999999999</v>
      </c>
      <c r="M10" s="10">
        <f>K10/L10</f>
        <v>0.99993018222439445</v>
      </c>
      <c r="N10" s="31"/>
      <c r="O10" s="22">
        <v>154338</v>
      </c>
      <c r="P10" s="25">
        <f t="shared" si="5"/>
        <v>0.99157044927367211</v>
      </c>
      <c r="Q10" s="13">
        <f t="shared" si="6"/>
        <v>0.99269136570384486</v>
      </c>
      <c r="R10" s="14">
        <v>174.03</v>
      </c>
      <c r="S10" s="40">
        <f t="shared" si="8"/>
        <v>0.82296155835200824</v>
      </c>
      <c r="T10" s="22">
        <v>154338</v>
      </c>
      <c r="U10" s="44">
        <f t="shared" si="7"/>
        <v>0</v>
      </c>
      <c r="V10" s="43">
        <f t="shared" si="2"/>
        <v>1128</v>
      </c>
      <c r="W10" s="31"/>
      <c r="X10" s="11"/>
      <c r="Y10" s="29"/>
      <c r="Z10" s="11"/>
      <c r="AA10" s="29"/>
      <c r="AB10" s="11"/>
      <c r="AC10" s="29"/>
    </row>
    <row r="11" spans="1:29" ht="14.4" x14ac:dyDescent="0.3">
      <c r="A11" s="29"/>
      <c r="B11" s="16">
        <v>8</v>
      </c>
      <c r="C11" s="16">
        <v>33</v>
      </c>
      <c r="D11" s="16">
        <v>36</v>
      </c>
      <c r="E11" s="5">
        <f t="shared" si="9"/>
        <v>3</v>
      </c>
      <c r="F11" s="24">
        <f t="shared" si="10"/>
        <v>0.91666666666666663</v>
      </c>
      <c r="G11" s="21">
        <v>145227</v>
      </c>
      <c r="H11" s="39">
        <v>165304</v>
      </c>
      <c r="I11" s="7">
        <f t="shared" si="3"/>
        <v>20077</v>
      </c>
      <c r="J11" s="8">
        <f t="shared" si="4"/>
        <v>0.87854498378744617</v>
      </c>
      <c r="K11" s="9">
        <v>143.13</v>
      </c>
      <c r="L11" s="9">
        <v>143.15</v>
      </c>
      <c r="M11" s="10">
        <f t="shared" ref="M11:M20" si="11">K11/L11</f>
        <v>0.99986028641285363</v>
      </c>
      <c r="N11" s="31"/>
      <c r="O11" s="22">
        <v>165464</v>
      </c>
      <c r="P11" s="25">
        <f t="shared" si="5"/>
        <v>0.8776477129199326</v>
      </c>
      <c r="Q11" s="13">
        <f t="shared" si="6"/>
        <v>0.99903302228883628</v>
      </c>
      <c r="R11" s="14">
        <v>173.66</v>
      </c>
      <c r="S11" s="40">
        <f t="shared" si="8"/>
        <v>0.82419670620753194</v>
      </c>
      <c r="T11" s="41">
        <v>165473</v>
      </c>
      <c r="U11" s="44">
        <f t="shared" si="7"/>
        <v>-9</v>
      </c>
      <c r="V11" s="43">
        <f t="shared" si="2"/>
        <v>160</v>
      </c>
      <c r="W11" s="31"/>
      <c r="X11" s="22">
        <v>803470</v>
      </c>
      <c r="Y11" s="29"/>
      <c r="Z11" s="22">
        <v>18470</v>
      </c>
      <c r="AA11" s="29"/>
      <c r="AB11" s="22">
        <v>799980</v>
      </c>
      <c r="AC11" s="29"/>
    </row>
    <row r="12" spans="1:29" ht="14.4" x14ac:dyDescent="0.3">
      <c r="A12" s="29"/>
      <c r="B12" s="16">
        <v>9</v>
      </c>
      <c r="C12" s="16">
        <v>35</v>
      </c>
      <c r="D12" s="16">
        <v>38</v>
      </c>
      <c r="E12" s="5">
        <f t="shared" si="9"/>
        <v>3</v>
      </c>
      <c r="F12" s="24">
        <f t="shared" si="10"/>
        <v>0.92105263157894735</v>
      </c>
      <c r="G12" s="21">
        <v>148924</v>
      </c>
      <c r="H12" s="39">
        <v>164635</v>
      </c>
      <c r="I12" s="38">
        <f t="shared" si="3"/>
        <v>15711</v>
      </c>
      <c r="J12" s="23">
        <f t="shared" si="4"/>
        <v>0.90457071704072645</v>
      </c>
      <c r="K12" s="9">
        <v>143.32</v>
      </c>
      <c r="L12" s="9">
        <v>143.38</v>
      </c>
      <c r="M12" s="10">
        <f t="shared" si="11"/>
        <v>0.99958153159436458</v>
      </c>
      <c r="N12" s="31"/>
      <c r="O12" s="22">
        <v>165053</v>
      </c>
      <c r="P12" s="25">
        <f t="shared" si="5"/>
        <v>0.90255328690993497</v>
      </c>
      <c r="Q12" s="13">
        <f t="shared" si="6"/>
        <v>0.997467480142742</v>
      </c>
      <c r="R12" s="14">
        <v>173.79</v>
      </c>
      <c r="S12" s="40">
        <f t="shared" si="8"/>
        <v>0.82467345647045287</v>
      </c>
      <c r="T12" s="41">
        <v>165003</v>
      </c>
      <c r="U12" s="38">
        <f t="shared" si="7"/>
        <v>50</v>
      </c>
      <c r="V12" s="43">
        <f t="shared" si="2"/>
        <v>418</v>
      </c>
      <c r="W12" s="31"/>
      <c r="X12" s="11"/>
      <c r="Y12" s="29"/>
      <c r="Z12" s="11"/>
      <c r="AA12" s="29"/>
      <c r="AB12" s="11"/>
      <c r="AC12" s="29"/>
    </row>
    <row r="13" spans="1:29" ht="14.4" x14ac:dyDescent="0.3">
      <c r="A13" s="29"/>
      <c r="B13" s="16">
        <v>10</v>
      </c>
      <c r="C13" s="16">
        <v>36</v>
      </c>
      <c r="D13" s="16">
        <v>36</v>
      </c>
      <c r="E13" s="5">
        <f t="shared" si="9"/>
        <v>0</v>
      </c>
      <c r="F13" s="24">
        <f t="shared" si="10"/>
        <v>1</v>
      </c>
      <c r="G13" s="21">
        <v>166393</v>
      </c>
      <c r="H13" s="39">
        <v>168641</v>
      </c>
      <c r="I13" s="38">
        <f t="shared" si="3"/>
        <v>2248</v>
      </c>
      <c r="J13" s="23">
        <f t="shared" si="4"/>
        <v>0.986669908266673</v>
      </c>
      <c r="K13" s="9">
        <v>142.74</v>
      </c>
      <c r="L13" s="9">
        <v>142.72</v>
      </c>
      <c r="M13" s="10">
        <f t="shared" si="11"/>
        <v>1.0001401345291481</v>
      </c>
      <c r="N13" s="31"/>
      <c r="O13" s="22">
        <v>169721</v>
      </c>
      <c r="P13" s="25">
        <f t="shared" si="5"/>
        <v>0.98407319352282274</v>
      </c>
      <c r="Q13" s="13">
        <f t="shared" si="6"/>
        <v>0.99363661538642833</v>
      </c>
      <c r="R13" s="14">
        <v>172.81</v>
      </c>
      <c r="S13" s="40">
        <f t="shared" si="8"/>
        <v>0.82599386609571213</v>
      </c>
      <c r="T13" s="41">
        <v>169086</v>
      </c>
      <c r="U13" s="38">
        <f t="shared" si="7"/>
        <v>635</v>
      </c>
      <c r="V13" s="43">
        <f t="shared" si="2"/>
        <v>1080</v>
      </c>
      <c r="W13" s="31"/>
      <c r="X13" s="11"/>
      <c r="Y13" s="29"/>
      <c r="Z13" s="11"/>
      <c r="AA13" s="29"/>
      <c r="AB13" s="11"/>
      <c r="AC13" s="29"/>
    </row>
    <row r="14" spans="1:29" ht="14.4" x14ac:dyDescent="0.3">
      <c r="A14" s="29"/>
      <c r="B14" s="16">
        <v>11</v>
      </c>
      <c r="C14" s="16">
        <v>34</v>
      </c>
      <c r="D14" s="16">
        <v>34</v>
      </c>
      <c r="E14" s="16">
        <f t="shared" si="9"/>
        <v>0</v>
      </c>
      <c r="F14" s="24">
        <f t="shared" si="10"/>
        <v>1</v>
      </c>
      <c r="G14" s="21">
        <v>148619</v>
      </c>
      <c r="H14" s="39">
        <v>155108</v>
      </c>
      <c r="I14" s="38">
        <f t="shared" si="3"/>
        <v>6489</v>
      </c>
      <c r="J14" s="23">
        <f t="shared" si="4"/>
        <v>0.95816463367460092</v>
      </c>
      <c r="K14" s="9">
        <v>141.91999999999999</v>
      </c>
      <c r="L14" s="9">
        <v>141.88</v>
      </c>
      <c r="M14" s="10">
        <f t="shared" si="11"/>
        <v>1.0002819283901889</v>
      </c>
      <c r="N14" s="31"/>
      <c r="O14" s="22">
        <v>156350</v>
      </c>
      <c r="P14" s="25">
        <f t="shared" si="5"/>
        <v>0.95373745411607669</v>
      </c>
      <c r="Q14" s="13">
        <f t="shared" si="6"/>
        <v>0.99205628397825396</v>
      </c>
      <c r="R14" s="14">
        <v>172.31</v>
      </c>
      <c r="S14" s="40">
        <f t="shared" si="8"/>
        <v>0.8236318263594683</v>
      </c>
      <c r="T14" s="41">
        <v>155828</v>
      </c>
      <c r="U14" s="38">
        <f t="shared" si="7"/>
        <v>522</v>
      </c>
      <c r="V14" s="43">
        <f t="shared" si="2"/>
        <v>1242</v>
      </c>
      <c r="W14" s="31"/>
      <c r="X14" s="11"/>
      <c r="Y14" s="29"/>
      <c r="Z14" s="11"/>
      <c r="AA14" s="29"/>
      <c r="AB14" s="11"/>
      <c r="AC14" s="29"/>
    </row>
    <row r="15" spans="1:29" ht="14.4" x14ac:dyDescent="0.3">
      <c r="A15" s="29"/>
      <c r="B15" s="16">
        <v>12</v>
      </c>
      <c r="C15" s="16">
        <v>34</v>
      </c>
      <c r="D15" s="16">
        <v>35</v>
      </c>
      <c r="E15" s="16">
        <f t="shared" si="9"/>
        <v>1</v>
      </c>
      <c r="F15" s="24">
        <f t="shared" si="10"/>
        <v>0.97142857142857142</v>
      </c>
      <c r="G15" s="21">
        <v>127656</v>
      </c>
      <c r="H15" s="39">
        <v>127806</v>
      </c>
      <c r="I15" s="38">
        <f t="shared" si="3"/>
        <v>150</v>
      </c>
      <c r="J15" s="23">
        <f t="shared" si="4"/>
        <v>0.99882634618093047</v>
      </c>
      <c r="K15" s="9">
        <v>142.07</v>
      </c>
      <c r="L15" s="9">
        <v>142.08000000000001</v>
      </c>
      <c r="M15" s="10">
        <f t="shared" si="11"/>
        <v>0.99992961711711703</v>
      </c>
      <c r="N15" s="31"/>
      <c r="O15" s="22">
        <v>128866</v>
      </c>
      <c r="P15" s="25">
        <f t="shared" si="5"/>
        <v>0.99061040150233581</v>
      </c>
      <c r="Q15" s="13">
        <f t="shared" si="6"/>
        <v>0.99177440131609584</v>
      </c>
      <c r="R15" s="14">
        <v>172.44</v>
      </c>
      <c r="S15" s="40">
        <f t="shared" si="8"/>
        <v>0.82388077012294125</v>
      </c>
      <c r="T15" s="22">
        <v>128866</v>
      </c>
      <c r="U15" s="44">
        <f t="shared" si="7"/>
        <v>0</v>
      </c>
      <c r="V15" s="43">
        <f t="shared" si="2"/>
        <v>1060</v>
      </c>
      <c r="W15" s="31"/>
      <c r="X15" s="22">
        <v>873730</v>
      </c>
      <c r="Y15" s="29"/>
      <c r="Z15" s="22">
        <v>8812</v>
      </c>
      <c r="AA15" s="29"/>
      <c r="AB15" s="22">
        <v>868651</v>
      </c>
      <c r="AC15" s="29"/>
    </row>
    <row r="16" spans="1:29" ht="14.4" x14ac:dyDescent="0.3">
      <c r="A16" s="29"/>
      <c r="B16" s="16">
        <v>13</v>
      </c>
      <c r="C16" s="16">
        <v>31</v>
      </c>
      <c r="D16" s="16">
        <v>34</v>
      </c>
      <c r="E16" s="16">
        <f t="shared" si="9"/>
        <v>3</v>
      </c>
      <c r="F16" s="24">
        <f t="shared" si="10"/>
        <v>0.91176470588235292</v>
      </c>
      <c r="G16" s="21">
        <v>146687</v>
      </c>
      <c r="H16" s="39">
        <v>150089</v>
      </c>
      <c r="I16" s="38">
        <f t="shared" si="3"/>
        <v>3402</v>
      </c>
      <c r="J16" s="23">
        <f t="shared" si="4"/>
        <v>0.97733344882036655</v>
      </c>
      <c r="K16" s="9">
        <v>142.27000000000001</v>
      </c>
      <c r="L16" s="9">
        <v>142.24</v>
      </c>
      <c r="M16" s="10">
        <f t="shared" si="11"/>
        <v>1.0002109111361079</v>
      </c>
      <c r="N16" s="31"/>
      <c r="O16" s="22">
        <v>150250</v>
      </c>
      <c r="P16" s="25">
        <f t="shared" si="5"/>
        <v>0.97967675148600819</v>
      </c>
      <c r="Q16" s="13">
        <f t="shared" si="6"/>
        <v>0.99892845257903495</v>
      </c>
      <c r="R16" s="14">
        <v>172.62</v>
      </c>
      <c r="S16" s="40">
        <f t="shared" si="8"/>
        <v>0.82418028038465996</v>
      </c>
      <c r="T16" s="41">
        <v>149730</v>
      </c>
      <c r="U16" s="38">
        <f t="shared" si="7"/>
        <v>520</v>
      </c>
      <c r="V16" s="43">
        <f t="shared" si="2"/>
        <v>161</v>
      </c>
      <c r="W16" s="31"/>
      <c r="X16" s="11"/>
      <c r="Y16" s="29"/>
      <c r="Z16" s="11"/>
      <c r="AA16" s="29"/>
      <c r="AB16" s="11"/>
      <c r="AC16" s="29"/>
    </row>
    <row r="17" spans="1:29" ht="14.4" x14ac:dyDescent="0.3">
      <c r="A17" s="29"/>
      <c r="B17" s="16">
        <v>14</v>
      </c>
      <c r="C17" s="16">
        <v>35</v>
      </c>
      <c r="D17" s="16">
        <v>35</v>
      </c>
      <c r="E17" s="16">
        <f t="shared" si="9"/>
        <v>0</v>
      </c>
      <c r="F17" s="24">
        <f t="shared" si="10"/>
        <v>1</v>
      </c>
      <c r="G17" s="21">
        <v>165651</v>
      </c>
      <c r="H17" s="21">
        <v>165651</v>
      </c>
      <c r="I17" s="38">
        <f t="shared" si="3"/>
        <v>0</v>
      </c>
      <c r="J17" s="23">
        <f t="shared" si="4"/>
        <v>1</v>
      </c>
      <c r="K17" s="9">
        <v>143.19</v>
      </c>
      <c r="L17" s="9">
        <v>143.19</v>
      </c>
      <c r="M17" s="10">
        <f t="shared" si="11"/>
        <v>1</v>
      </c>
      <c r="N17" s="31"/>
      <c r="O17" s="22">
        <v>166519</v>
      </c>
      <c r="P17" s="25">
        <f t="shared" si="5"/>
        <v>0.99517584437742557</v>
      </c>
      <c r="Q17" s="13">
        <f t="shared" si="6"/>
        <v>0.99478738162011537</v>
      </c>
      <c r="R17" s="14">
        <v>173.77</v>
      </c>
      <c r="S17" s="40">
        <f t="shared" si="8"/>
        <v>0.82402025666110368</v>
      </c>
      <c r="T17" s="41">
        <v>166454</v>
      </c>
      <c r="U17" s="38">
        <f t="shared" si="7"/>
        <v>65</v>
      </c>
      <c r="V17" s="43">
        <f t="shared" si="2"/>
        <v>868</v>
      </c>
      <c r="W17" s="31"/>
      <c r="X17" s="11"/>
      <c r="Y17" s="29"/>
      <c r="Z17" s="11"/>
      <c r="AA17" s="29"/>
      <c r="AB17" s="11"/>
      <c r="AC17" s="29"/>
    </row>
    <row r="18" spans="1:29" ht="14.4" x14ac:dyDescent="0.3">
      <c r="A18" s="29"/>
      <c r="B18" s="16">
        <v>15</v>
      </c>
      <c r="C18" s="16">
        <v>31</v>
      </c>
      <c r="D18" s="16">
        <v>34</v>
      </c>
      <c r="E18" s="16">
        <f t="shared" si="9"/>
        <v>3</v>
      </c>
      <c r="F18" s="24">
        <f t="shared" si="10"/>
        <v>0.91176470588235292</v>
      </c>
      <c r="G18" s="21">
        <v>155755</v>
      </c>
      <c r="H18" s="21">
        <v>173954</v>
      </c>
      <c r="I18" s="7">
        <f t="shared" si="3"/>
        <v>18199</v>
      </c>
      <c r="J18" s="8">
        <f t="shared" si="4"/>
        <v>0.89538038791864516</v>
      </c>
      <c r="K18" s="9">
        <v>143.5</v>
      </c>
      <c r="L18" s="9">
        <v>143.62</v>
      </c>
      <c r="M18" s="10">
        <f t="shared" si="11"/>
        <v>0.9991644617741261</v>
      </c>
      <c r="N18" s="31"/>
      <c r="O18" s="22">
        <v>174226</v>
      </c>
      <c r="P18" s="25">
        <f t="shared" si="5"/>
        <v>0.93750940488873635</v>
      </c>
      <c r="Q18" s="13">
        <f t="shared" si="6"/>
        <v>0.99843880936255214</v>
      </c>
      <c r="R18" s="14">
        <v>174.03</v>
      </c>
      <c r="S18" s="40">
        <f t="shared" si="8"/>
        <v>0.82457047635465153</v>
      </c>
      <c r="T18" s="41">
        <v>166137</v>
      </c>
      <c r="U18" s="7">
        <f t="shared" si="7"/>
        <v>8089</v>
      </c>
      <c r="V18" s="43">
        <f t="shared" si="2"/>
        <v>272</v>
      </c>
      <c r="W18" s="31"/>
      <c r="X18" s="11"/>
      <c r="Y18" s="29"/>
      <c r="Z18" s="11"/>
      <c r="AA18" s="29"/>
      <c r="AB18" s="11"/>
      <c r="AC18" s="29"/>
    </row>
    <row r="19" spans="1:29" ht="14.4" x14ac:dyDescent="0.3">
      <c r="A19" s="29"/>
      <c r="B19" s="16">
        <v>16</v>
      </c>
      <c r="C19" s="16">
        <v>30</v>
      </c>
      <c r="D19" s="16">
        <v>32</v>
      </c>
      <c r="E19" s="16">
        <f t="shared" si="9"/>
        <v>2</v>
      </c>
      <c r="F19" s="24">
        <f t="shared" si="10"/>
        <v>0.9375</v>
      </c>
      <c r="G19" s="21">
        <v>128916</v>
      </c>
      <c r="H19" s="21">
        <v>153304</v>
      </c>
      <c r="I19" s="7">
        <f t="shared" si="3"/>
        <v>24388</v>
      </c>
      <c r="J19" s="8">
        <f t="shared" si="4"/>
        <v>0.84091739289255341</v>
      </c>
      <c r="K19" s="9">
        <v>143.32</v>
      </c>
      <c r="L19" s="9">
        <v>143.21</v>
      </c>
      <c r="M19" s="10">
        <f t="shared" si="11"/>
        <v>1.0007681027861182</v>
      </c>
      <c r="N19" s="31"/>
      <c r="O19" s="22">
        <v>154046</v>
      </c>
      <c r="P19" s="12">
        <f t="shared" si="5"/>
        <v>0.89524999999999999</v>
      </c>
      <c r="Q19" s="13">
        <f t="shared" si="6"/>
        <v>0.99518325694922294</v>
      </c>
      <c r="R19" s="14">
        <v>173.68</v>
      </c>
      <c r="S19" s="40">
        <f t="shared" si="8"/>
        <v>0.82519576232151071</v>
      </c>
      <c r="T19" s="41">
        <v>144000</v>
      </c>
      <c r="U19" s="7">
        <f t="shared" si="7"/>
        <v>10046</v>
      </c>
      <c r="V19" s="43">
        <f t="shared" si="2"/>
        <v>742</v>
      </c>
      <c r="W19" s="31"/>
      <c r="X19" s="45"/>
      <c r="Y19" s="29"/>
      <c r="Z19" s="45"/>
      <c r="AA19" s="29"/>
      <c r="AB19" s="46"/>
      <c r="AC19" s="29"/>
    </row>
    <row r="20" spans="1:29" ht="14.4" x14ac:dyDescent="0.3">
      <c r="A20" s="29"/>
      <c r="B20" s="16">
        <v>17</v>
      </c>
      <c r="C20" s="16">
        <v>29</v>
      </c>
      <c r="D20" s="16">
        <v>33</v>
      </c>
      <c r="E20" s="16">
        <f t="shared" si="9"/>
        <v>4</v>
      </c>
      <c r="F20" s="24">
        <f t="shared" si="10"/>
        <v>0.87878787878787878</v>
      </c>
      <c r="G20" s="21">
        <v>142444</v>
      </c>
      <c r="H20" s="39">
        <v>145447</v>
      </c>
      <c r="I20" s="38">
        <f t="shared" si="3"/>
        <v>3003</v>
      </c>
      <c r="J20" s="23">
        <f t="shared" si="4"/>
        <v>0.97935330395264253</v>
      </c>
      <c r="K20" s="9">
        <v>142.97</v>
      </c>
      <c r="L20" s="9">
        <v>142.96</v>
      </c>
      <c r="M20" s="10">
        <f t="shared" si="11"/>
        <v>1.0000699496362617</v>
      </c>
      <c r="N20" s="31"/>
      <c r="O20" s="22">
        <v>145735</v>
      </c>
      <c r="P20" s="25">
        <f t="shared" si="5"/>
        <v>0.97741791608055717</v>
      </c>
      <c r="Q20" s="13">
        <f t="shared" si="6"/>
        <v>0.99802381034068688</v>
      </c>
      <c r="R20" s="14">
        <v>173.61</v>
      </c>
      <c r="S20" s="40">
        <f t="shared" si="8"/>
        <v>0.82351247047981102</v>
      </c>
      <c r="T20" s="22">
        <v>145735</v>
      </c>
      <c r="U20" s="44">
        <f t="shared" si="7"/>
        <v>0</v>
      </c>
      <c r="V20" s="43">
        <f t="shared" si="2"/>
        <v>288</v>
      </c>
      <c r="W20" s="31"/>
      <c r="X20" s="22">
        <v>815335</v>
      </c>
      <c r="Y20" s="29"/>
      <c r="Z20" s="22">
        <v>9528</v>
      </c>
      <c r="AA20" s="29"/>
      <c r="AB20" s="22">
        <v>806791</v>
      </c>
      <c r="AC20" s="29"/>
    </row>
    <row r="21" spans="1:29" ht="14.4" x14ac:dyDescent="0.3">
      <c r="A21" s="29"/>
      <c r="B21" s="16"/>
      <c r="C21" s="16"/>
      <c r="D21" s="16"/>
      <c r="E21" s="16"/>
      <c r="F21" s="16"/>
      <c r="G21" s="20"/>
      <c r="H21" s="20"/>
      <c r="I21" s="20"/>
      <c r="J21" s="20"/>
      <c r="K21" s="9"/>
      <c r="L21" s="9"/>
      <c r="M21" s="9"/>
      <c r="N21" s="31"/>
      <c r="O21" s="26"/>
      <c r="P21" s="26"/>
      <c r="Q21" s="26"/>
      <c r="R21" s="26"/>
      <c r="S21" s="26"/>
      <c r="T21" s="26"/>
      <c r="U21" s="20"/>
      <c r="V21" s="26"/>
      <c r="W21" s="31"/>
      <c r="X21" s="11"/>
      <c r="Y21" s="29"/>
      <c r="Z21" s="11"/>
      <c r="AA21" s="29"/>
      <c r="AB21" s="11"/>
      <c r="AC21" s="29"/>
    </row>
    <row r="22" spans="1:29" ht="12.6" thickBot="1" x14ac:dyDescent="0.3"/>
    <row r="23" spans="1:29" ht="15" thickBot="1" x14ac:dyDescent="0.35">
      <c r="G23" s="34">
        <f>SUM(G4:G20)</f>
        <v>2444126</v>
      </c>
      <c r="H23" s="34">
        <f>SUM(H4:H20)</f>
        <v>2604296</v>
      </c>
      <c r="O23" s="35">
        <f>SUM(O4:O20)</f>
        <v>2614064</v>
      </c>
      <c r="T23" s="35">
        <f>SUM(T4:T20)</f>
        <v>2590538</v>
      </c>
      <c r="V23" s="42"/>
      <c r="X23" s="36">
        <f>SUM(X4:X20)</f>
        <v>3306738</v>
      </c>
      <c r="Z23" s="36">
        <f>SUM(Z4:Z20)</f>
        <v>55979</v>
      </c>
      <c r="AB23" s="37">
        <f>SUM(AB4:AB20)</f>
        <v>3288987</v>
      </c>
    </row>
    <row r="25" spans="1:29" x14ac:dyDescent="0.25">
      <c r="P25" s="47"/>
      <c r="Q25" s="47"/>
    </row>
  </sheetData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Folla</dc:creator>
  <cp:lastModifiedBy>Dario</cp:lastModifiedBy>
  <cp:lastPrinted>2017-09-12T09:09:29Z</cp:lastPrinted>
  <dcterms:created xsi:type="dcterms:W3CDTF">2016-11-22T14:10:40Z</dcterms:created>
  <dcterms:modified xsi:type="dcterms:W3CDTF">2022-06-15T13:15:01Z</dcterms:modified>
</cp:coreProperties>
</file>